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8_{5C23D8A4-AE2C-4351-BB0C-4A7A3F6932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81029"/>
  <fileRecoveryPr autoRecover="0"/>
</workbook>
</file>

<file path=xl/calcChain.xml><?xml version="1.0" encoding="utf-8"?>
<calcChain xmlns="http://schemas.openxmlformats.org/spreadsheetml/2006/main">
  <c r="F13" i="4" l="1"/>
  <c r="E13" i="4"/>
  <c r="G12" i="4"/>
  <c r="G34" i="4"/>
  <c r="G11" i="4"/>
  <c r="G10" i="4"/>
  <c r="C34" i="4" l="1"/>
  <c r="B33" i="4"/>
  <c r="C33" i="4" s="1"/>
  <c r="G33" i="4" l="1"/>
  <c r="C12" i="4"/>
  <c r="C11" i="4" l="1"/>
  <c r="G9" i="4"/>
  <c r="E40" i="4" l="1"/>
  <c r="C35" i="4"/>
  <c r="C28" i="4"/>
  <c r="E16" i="4"/>
  <c r="F16" i="4"/>
  <c r="C13" i="4"/>
  <c r="G38" i="4" l="1"/>
  <c r="G28" i="4" l="1"/>
  <c r="G35" i="4"/>
  <c r="G13" i="4"/>
  <c r="G14" i="4"/>
  <c r="F40" i="4" l="1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B16" i="4"/>
  <c r="C31" i="4" l="1"/>
  <c r="B31" i="4"/>
  <c r="G21" i="4"/>
  <c r="D21" i="4"/>
  <c r="G16" i="4"/>
  <c r="G17" i="4" s="1"/>
  <c r="D40" i="4" l="1"/>
  <c r="G40" i="4"/>
  <c r="G41" i="4" s="1"/>
  <c r="G31" i="4"/>
  <c r="D31" i="4"/>
  <c r="D16" i="4" l="1"/>
  <c r="C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<sst xmlns="http://schemas.openxmlformats.org/spreadsheetml/2006/main" count="63" uniqueCount="40">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</sst>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6.140625" style="2" customWidth="1"/>
    <col min="9" max="9" width="17.85546875" style="2" customWidth="1"/>
    <col min="10" max="10" width="12.7109375" style="2" bestFit="1" customWidth="1"/>
    <col min="11" max="11" width="12" style="2"/>
    <col min="12" max="12" width="13.85546875" style="2" customWidth="1"/>
    <col min="13" max="16384" width="12" style="2"/>
  </cols>
  <sheetData>
    <row r="1" spans="1:10" ht="33.6" customHeight="1" x14ac:dyDescent="0.2">
      <c r="A1" s="46" t="s">
        <v>39</v>
      </c>
      <c r="B1" s="47"/>
      <c r="C1" s="47"/>
      <c r="D1" s="47"/>
      <c r="E1" s="47"/>
      <c r="F1" s="47"/>
      <c r="G1" s="48"/>
    </row>
    <row r="2" spans="1:10" s="3" customFormat="1" x14ac:dyDescent="0.2">
      <c r="A2" s="34"/>
      <c r="B2" s="51" t="s">
        <v>0</v>
      </c>
      <c r="C2" s="52"/>
      <c r="D2" s="52"/>
      <c r="E2" s="52"/>
      <c r="F2" s="53"/>
      <c r="G2" s="49" t="s">
        <v>7</v>
      </c>
    </row>
    <row r="3" spans="1:10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10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10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10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10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10" x14ac:dyDescent="0.2">
      <c r="A9" s="37" t="s">
        <v>18</v>
      </c>
      <c r="B9" s="16">
        <v>7300000</v>
      </c>
      <c r="C9" s="16">
        <v>0</v>
      </c>
      <c r="D9" s="16">
        <v>7300000</v>
      </c>
      <c r="E9" s="43">
        <v>4372735.62</v>
      </c>
      <c r="F9" s="43">
        <v>4372735.62</v>
      </c>
      <c r="G9" s="16">
        <f t="shared" ref="G9:G14" si="0">F9-B9</f>
        <v>-2927264.38</v>
      </c>
    </row>
    <row r="10" spans="1:10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10" ht="20.399999999999999" x14ac:dyDescent="0.2">
      <c r="A11" s="37" t="s">
        <v>20</v>
      </c>
      <c r="B11" s="16">
        <v>4014967</v>
      </c>
      <c r="C11" s="16">
        <f>D11-B11</f>
        <v>1232442</v>
      </c>
      <c r="D11" s="16">
        <v>5247409</v>
      </c>
      <c r="E11" s="16">
        <v>4131893.51</v>
      </c>
      <c r="F11" s="16">
        <v>4131893.51</v>
      </c>
      <c r="G11" s="16">
        <f>F11-B11</f>
        <v>116926.50999999978</v>
      </c>
      <c r="I11" s="29"/>
    </row>
    <row r="12" spans="1:10" ht="20.399999999999999" x14ac:dyDescent="0.2">
      <c r="A12" s="37" t="s">
        <v>21</v>
      </c>
      <c r="B12" s="16">
        <v>7383769</v>
      </c>
      <c r="C12" s="16">
        <f>D12-B12</f>
        <v>-7233769</v>
      </c>
      <c r="D12" s="16">
        <v>150000</v>
      </c>
      <c r="E12" s="16">
        <v>150000</v>
      </c>
      <c r="F12" s="16">
        <v>150000</v>
      </c>
      <c r="G12" s="16">
        <f>F12-B12</f>
        <v>-7233769</v>
      </c>
      <c r="J12" s="42"/>
    </row>
    <row r="13" spans="1:10" ht="20.399999999999999" x14ac:dyDescent="0.2">
      <c r="A13" s="37" t="s">
        <v>22</v>
      </c>
      <c r="B13" s="16">
        <v>164095375</v>
      </c>
      <c r="C13" s="16">
        <f>D13-B13</f>
        <v>13321793</v>
      </c>
      <c r="D13" s="16">
        <v>177417168</v>
      </c>
      <c r="E13" s="16">
        <f>102622301.99+4762661.26-150000</f>
        <v>107234963.25</v>
      </c>
      <c r="F13" s="16">
        <f>102622301.99+4762661.26-150000-13674614.58</f>
        <v>93560348.670000002</v>
      </c>
      <c r="G13" s="16">
        <f t="shared" si="0"/>
        <v>-70535026.329999998</v>
      </c>
      <c r="H13" s="42"/>
      <c r="I13" s="42"/>
      <c r="J13" s="42"/>
    </row>
    <row r="14" spans="1:10" x14ac:dyDescent="0.2">
      <c r="A14" s="37" t="s">
        <v>23</v>
      </c>
      <c r="B14" s="16">
        <v>0</v>
      </c>
      <c r="C14" s="16">
        <v>977213</v>
      </c>
      <c r="D14" s="16">
        <v>977213</v>
      </c>
      <c r="E14" s="16">
        <v>977213</v>
      </c>
      <c r="F14" s="16">
        <v>977213</v>
      </c>
      <c r="G14" s="16">
        <f t="shared" si="0"/>
        <v>977213</v>
      </c>
    </row>
    <row r="15" spans="1:10" x14ac:dyDescent="0.2">
      <c r="B15" s="12"/>
      <c r="C15" s="12"/>
      <c r="D15" s="12"/>
      <c r="E15" s="12"/>
      <c r="F15" s="12"/>
      <c r="G15" s="12"/>
      <c r="I15" s="42"/>
    </row>
    <row r="16" spans="1:10" x14ac:dyDescent="0.2">
      <c r="A16" s="9" t="s">
        <v>24</v>
      </c>
      <c r="B16" s="17">
        <f>SUM(B5:B14)</f>
        <v>182794111</v>
      </c>
      <c r="C16" s="17">
        <f t="shared" ref="C16:G16" si="1">SUM(C5:C14)</f>
        <v>8297679</v>
      </c>
      <c r="D16" s="17">
        <f t="shared" si="1"/>
        <v>191091790</v>
      </c>
      <c r="E16" s="17">
        <f>SUM(E5:E14)</f>
        <v>116866805.38</v>
      </c>
      <c r="F16" s="10">
        <f>SUM(F5:F14)</f>
        <v>103192190.8</v>
      </c>
      <c r="G16" s="11">
        <f t="shared" si="1"/>
        <v>-79601920.200000003</v>
      </c>
      <c r="H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1" t="s">
        <v>0</v>
      </c>
      <c r="C18" s="52"/>
      <c r="D18" s="52"/>
      <c r="E18" s="52"/>
      <c r="F18" s="53"/>
      <c r="G18" s="49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7383769</v>
      </c>
      <c r="C21" s="18">
        <f t="shared" ref="C21:G21" si="2">SUM(C22:C29)</f>
        <v>-7233769</v>
      </c>
      <c r="D21" s="18">
        <f t="shared" si="2"/>
        <v>150000</v>
      </c>
      <c r="E21" s="18">
        <f t="shared" si="2"/>
        <v>150000</v>
      </c>
      <c r="F21" s="18">
        <f t="shared" si="2"/>
        <v>150000</v>
      </c>
      <c r="G21" s="18">
        <f t="shared" si="2"/>
        <v>-7233769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11.4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ht="11.4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0.399999999999999" x14ac:dyDescent="0.2">
      <c r="A28" s="40" t="s">
        <v>30</v>
      </c>
      <c r="B28" s="16">
        <v>7383769</v>
      </c>
      <c r="C28" s="16">
        <f>D28-B28</f>
        <v>-7233769</v>
      </c>
      <c r="D28" s="19">
        <v>150000</v>
      </c>
      <c r="E28" s="19">
        <v>150000</v>
      </c>
      <c r="F28" s="19">
        <v>150000</v>
      </c>
      <c r="G28" s="16">
        <f t="shared" ref="G28" si="3">F28-B28</f>
        <v>-7233769</v>
      </c>
    </row>
    <row r="29" spans="1:7" ht="20.399999999999999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175410342</v>
      </c>
      <c r="C31" s="20">
        <f t="shared" ref="C31:G31" si="4">SUM(C32:C35)</f>
        <v>14554235</v>
      </c>
      <c r="D31" s="20">
        <f t="shared" si="4"/>
        <v>189964577</v>
      </c>
      <c r="E31" s="20">
        <f t="shared" si="4"/>
        <v>115739592.38</v>
      </c>
      <c r="F31" s="20">
        <f t="shared" si="4"/>
        <v>102064977.8</v>
      </c>
      <c r="G31" s="20">
        <f t="shared" si="4"/>
        <v>-73345364.200000003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ht="11.4" x14ac:dyDescent="0.2">
      <c r="A33" s="40" t="s">
        <v>31</v>
      </c>
      <c r="B33" s="19">
        <f>B8+B9</f>
        <v>7300000</v>
      </c>
      <c r="C33" s="16">
        <f>D33-B33</f>
        <v>0</v>
      </c>
      <c r="D33" s="19">
        <v>7300000</v>
      </c>
      <c r="E33" s="43">
        <v>4372735.62</v>
      </c>
      <c r="F33" s="43">
        <v>4372735.62</v>
      </c>
      <c r="G33" s="16">
        <f t="shared" ref="G33:G34" si="5">F33-B33</f>
        <v>-2927264.38</v>
      </c>
    </row>
    <row r="34" spans="1:7" ht="21.6" x14ac:dyDescent="0.2">
      <c r="A34" s="40" t="s">
        <v>32</v>
      </c>
      <c r="B34" s="16">
        <v>4014967</v>
      </c>
      <c r="C34" s="16">
        <f>D34-B34</f>
        <v>1232442</v>
      </c>
      <c r="D34" s="16">
        <v>5247409</v>
      </c>
      <c r="E34" s="16">
        <v>4131893.51</v>
      </c>
      <c r="F34" s="16">
        <v>4131893.51</v>
      </c>
      <c r="G34" s="16">
        <f t="shared" si="5"/>
        <v>116926.50999999978</v>
      </c>
    </row>
    <row r="35" spans="1:7" ht="20.399999999999999" x14ac:dyDescent="0.2">
      <c r="A35" s="40" t="s">
        <v>22</v>
      </c>
      <c r="B35" s="19">
        <v>164095375</v>
      </c>
      <c r="C35" s="16">
        <f>D35-B35</f>
        <v>13321793</v>
      </c>
      <c r="D35" s="16">
        <v>177417168</v>
      </c>
      <c r="E35" s="16">
        <v>107234963.25</v>
      </c>
      <c r="F35" s="16">
        <v>93560348.670000002</v>
      </c>
      <c r="G35" s="16">
        <f t="shared" ref="G35" si="6">F35-B35</f>
        <v>-70535026.329999998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7">SUM(C38)</f>
        <v>977213</v>
      </c>
      <c r="D37" s="20">
        <f t="shared" si="7"/>
        <v>977213</v>
      </c>
      <c r="E37" s="20">
        <f t="shared" si="7"/>
        <v>977213</v>
      </c>
      <c r="F37" s="20">
        <f t="shared" si="7"/>
        <v>977213</v>
      </c>
      <c r="G37" s="20">
        <f t="shared" si="7"/>
        <v>977213</v>
      </c>
    </row>
    <row r="38" spans="1:7" x14ac:dyDescent="0.2">
      <c r="A38" s="40" t="s">
        <v>23</v>
      </c>
      <c r="B38" s="19">
        <v>0</v>
      </c>
      <c r="C38" s="16">
        <v>977213</v>
      </c>
      <c r="D38" s="16">
        <v>977213</v>
      </c>
      <c r="E38" s="16">
        <v>977213</v>
      </c>
      <c r="F38" s="16">
        <v>977213</v>
      </c>
      <c r="G38" s="16">
        <f t="shared" ref="G38" si="8">F38-B38</f>
        <v>977213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182794111</v>
      </c>
      <c r="C40" s="17">
        <f t="shared" ref="C40:G40" si="9">SUM(C22:C29,C32:C35,C38)</f>
        <v>8297679</v>
      </c>
      <c r="D40" s="17">
        <f t="shared" si="9"/>
        <v>191091790</v>
      </c>
      <c r="E40" s="17">
        <f>SUM(E22:E29,E32:E35,E38)</f>
        <v>116866805.38</v>
      </c>
      <c r="F40" s="17">
        <f t="shared" si="9"/>
        <v>103192190.8</v>
      </c>
      <c r="G40" s="11">
        <f t="shared" si="9"/>
        <v>-79601920.200000003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2" spans="1:7" x14ac:dyDescent="0.2">
      <c r="D42" s="42"/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7" x14ac:dyDescent="0.2">
      <c r="A46" s="44" t="s">
        <v>38</v>
      </c>
      <c r="B46" s="44"/>
      <c r="C46" s="44"/>
      <c r="D46" s="44"/>
      <c r="E46" s="44"/>
      <c r="F46" s="44"/>
      <c r="G46" s="44"/>
    </row>
    <row r="49" spans="2:7" x14ac:dyDescent="0.2">
      <c r="G49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2023-10-23T14:39:58Z</cp:lastPrinted>
  <dcterms:created xsi:type="dcterms:W3CDTF">2012-12-11T20:48:19Z</dcterms:created>
  <dcterms:modified xsi:type="dcterms:W3CDTF">2024-07-20T00:02:22Z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